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M" sheetId="1" state="visible" r:id="rId2"/>
    <sheet name="CFF-BM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<sst xmlns="http://schemas.openxmlformats.org/spreadsheetml/2006/main" count="54" uniqueCount="41">
  <si>
    <t xml:space="preserve">Nivel</t>
  </si>
  <si>
    <t xml:space="preserve">N° Macrosserviço / Serviço</t>
  </si>
  <si>
    <t xml:space="preserve">Fonte</t>
  </si>
  <si>
    <t xml:space="preserve">Código</t>
  </si>
  <si>
    <t xml:space="preserve">Descrição Macrosserviço / Serviço</t>
  </si>
  <si>
    <t xml:space="preserve">Qtd. (valor calculado)</t>
  </si>
  <si>
    <t xml:space="preserve">Und.</t>
  </si>
  <si>
    <t xml:space="preserve">Custo Unitário Referência</t>
  </si>
  <si>
    <t xml:space="preserve">Custo Unitário</t>
  </si>
  <si>
    <t xml:space="preserve">BDI</t>
  </si>
  <si>
    <t xml:space="preserve">Preço Unitário (valor calculado)</t>
  </si>
  <si>
    <t xml:space="preserve">Preço Total (valor calculado)</t>
  </si>
  <si>
    <t xml:space="preserve">Observação</t>
  </si>
  <si>
    <t xml:space="preserve">N° Frente de Obra</t>
  </si>
  <si>
    <t xml:space="preserve">Frente de Obra</t>
  </si>
  <si>
    <t xml:space="preserve">Qtd.</t>
  </si>
  <si>
    <t xml:space="preserve">Valor</t>
  </si>
  <si>
    <t xml:space="preserve">Macrosserviço</t>
  </si>
  <si>
    <t xml:space="preserve">1</t>
  </si>
  <si>
    <t xml:space="preserve">Exemplo macrosserviço</t>
  </si>
  <si>
    <t xml:space="preserve">Serviço</t>
  </si>
  <si>
    <t xml:space="preserve">1.1</t>
  </si>
  <si>
    <t xml:space="preserve">Outros</t>
  </si>
  <si>
    <t xml:space="preserve">Exemplo serviço - com 2 frentes de obra</t>
  </si>
  <si>
    <t xml:space="preserve">UN</t>
  </si>
  <si>
    <t xml:space="preserve">Frente de obra 1</t>
  </si>
  <si>
    <t xml:space="preserve">2</t>
  </si>
  <si>
    <t xml:space="preserve">Frente de obra 2</t>
  </si>
  <si>
    <t xml:space="preserve">1.2</t>
  </si>
  <si>
    <t xml:space="preserve">cod123</t>
  </si>
  <si>
    <t xml:space="preserve">Serviço com 1 frente de obra</t>
  </si>
  <si>
    <t xml:space="preserve">Campo observação</t>
  </si>
  <si>
    <t xml:space="preserve">Total:</t>
  </si>
  <si>
    <t xml:space="preserve">Valor não utilizado (QCI):</t>
  </si>
  <si>
    <t xml:space="preserve">Número</t>
  </si>
  <si>
    <t xml:space="preserve">Parcela</t>
  </si>
  <si>
    <t xml:space="preserve">Percentual Parcela</t>
  </si>
  <si>
    <t xml:space="preserve">50,00%</t>
  </si>
  <si>
    <t xml:space="preserve">30,00%</t>
  </si>
  <si>
    <t xml:space="preserve">3</t>
  </si>
  <si>
    <t xml:space="preserve">20,00%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</si>
</sst>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 &quot;#,##0.00"/>
    <numFmt numFmtId="166" formatCode="#,##0.00"/>
    <numFmt numFmtId="167" formatCode="#,##0.00%"/>
    <numFmt numFmtId="168" formatCode="[$-409]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A1" activeCellId="0" sqref="A1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18.9"/>
    <col collapsed="false" customWidth="true" hidden="false" outlineLevel="0" max="2" min="2" style="0" width="31.51"/>
    <col collapsed="false" customWidth="true" hidden="false" outlineLevel="0" max="4" min="3" style="0" width="15.12"/>
    <col collapsed="false" customWidth="true" hidden="false" outlineLevel="0" max="5" min="5" style="0" width="88.21"/>
    <col collapsed="false" customWidth="true" hidden="false" outlineLevel="0" max="6" min="6" style="0" width="25.21"/>
    <col collapsed="false" customWidth="true" hidden="false" outlineLevel="0" max="7" min="7" style="0" width="12.6"/>
    <col collapsed="false" customWidth="true" hidden="false" outlineLevel="0" max="8" min="8" style="0" width="31.51"/>
    <col collapsed="false" customWidth="true" hidden="false" outlineLevel="0" max="9" min="9" style="0" width="18.9"/>
    <col collapsed="false" customWidth="true" hidden="false" outlineLevel="0" max="10" min="10" style="0" width="16.38"/>
    <col collapsed="false" customWidth="true" hidden="false" outlineLevel="0" max="12" min="11" style="0" width="44.12"/>
    <col collapsed="false" customWidth="true" hidden="false" outlineLevel="0" max="14" min="13" style="0" width="25.21"/>
    <col collapsed="false" customWidth="true" hidden="false" outlineLevel="0" max="15" min="15" style="0" width="63.03"/>
    <col collapsed="false" customWidth="true" hidden="false" outlineLevel="0" max="17" min="16" style="0" width="18.9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45" hidden="false" customHeight="true" outlineLevel="0" collapsed="false">
      <c r="A2" s="2" t="s">
        <v>17</v>
      </c>
      <c r="B2" s="2" t="s">
        <v>18</v>
      </c>
      <c r="C2" s="2"/>
      <c r="D2" s="2"/>
      <c r="E2" s="2" t="s">
        <v>19</v>
      </c>
      <c r="F2" s="2"/>
      <c r="G2" s="2"/>
      <c r="H2" s="2"/>
      <c r="I2" s="2"/>
      <c r="J2" s="2"/>
      <c r="K2" s="2"/>
      <c r="L2" s="3" t="n">
        <f aca="false">SUM(ROUND(L3,2),ROUND(L5,2))</f>
        <v>3776.04</v>
      </c>
      <c r="M2" s="2"/>
      <c r="N2" s="2"/>
      <c r="O2" s="2"/>
      <c r="P2" s="2"/>
      <c r="Q2" s="2"/>
      <c r="R2" s="2"/>
      <c r="S2" s="2"/>
    </row>
    <row r="3" customFormat="false" ht="45" hidden="false" customHeight="true" outlineLevel="0" collapsed="false">
      <c r="A3" s="4" t="s">
        <v>20</v>
      </c>
      <c r="B3" s="4" t="s">
        <v>21</v>
      </c>
      <c r="C3" s="4" t="s">
        <v>22</v>
      </c>
      <c r="D3" s="4" t="s">
        <v>21</v>
      </c>
      <c r="E3" s="4" t="s">
        <v>23</v>
      </c>
      <c r="F3" s="5" t="n">
        <f aca="false">P3+P4</f>
        <v>3</v>
      </c>
      <c r="G3" s="4" t="s">
        <v>24</v>
      </c>
      <c r="H3" s="6" t="n">
        <v>1000</v>
      </c>
      <c r="I3" s="6" t="n">
        <v>998</v>
      </c>
      <c r="J3" s="7" t="n">
        <v>0.25</v>
      </c>
      <c r="K3" s="6" t="n">
        <f aca="false">ROUND(I3,2)+(ROUND(I3,2)*J3)</f>
        <v>1247.5</v>
      </c>
      <c r="L3" s="8" t="n">
        <f aca="false">ROUND(Q3,2)+ROUND(Q4,2)</f>
        <v>3742.5</v>
      </c>
      <c r="M3" s="4" t="s">
        <v>12</v>
      </c>
      <c r="N3" s="9" t="s">
        <v>18</v>
      </c>
      <c r="O3" s="9" t="s">
        <v>25</v>
      </c>
      <c r="P3" s="10" t="n">
        <v>1</v>
      </c>
      <c r="Q3" s="11" t="n">
        <f aca="false">ROUND(K3,2)*P3</f>
        <v>1247.5</v>
      </c>
    </row>
    <row r="4" customFormat="false" ht="4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 t="s">
        <v>26</v>
      </c>
      <c r="O4" s="9" t="s">
        <v>27</v>
      </c>
      <c r="P4" s="10" t="n">
        <v>2</v>
      </c>
      <c r="Q4" s="11" t="n">
        <f aca="false">ROUND(K3,2)*P4</f>
        <v>2495</v>
      </c>
    </row>
    <row r="5" customFormat="false" ht="45" hidden="false" customHeight="true" outlineLevel="0" collapsed="false">
      <c r="A5" s="9" t="s">
        <v>20</v>
      </c>
      <c r="B5" s="9" t="s">
        <v>28</v>
      </c>
      <c r="C5" s="9" t="s">
        <v>22</v>
      </c>
      <c r="D5" s="9" t="s">
        <v>29</v>
      </c>
      <c r="E5" s="9" t="s">
        <v>30</v>
      </c>
      <c r="F5" s="10" t="n">
        <f aca="false">P5</f>
        <v>3</v>
      </c>
      <c r="G5" s="9" t="s">
        <v>24</v>
      </c>
      <c r="H5" s="11" t="n">
        <v>10</v>
      </c>
      <c r="I5" s="11" t="n">
        <v>9.98</v>
      </c>
      <c r="J5" s="12" t="n">
        <v>0.12</v>
      </c>
      <c r="K5" s="11" t="n">
        <f aca="false">ROUND(I5,2)+(ROUND(I5,2)*J5)</f>
        <v>11.1776</v>
      </c>
      <c r="L5" s="13" t="n">
        <f aca="false">ROUND(Q5,2)</f>
        <v>33.54</v>
      </c>
      <c r="M5" s="9" t="s">
        <v>31</v>
      </c>
      <c r="N5" s="9" t="s">
        <v>18</v>
      </c>
      <c r="O5" s="9" t="s">
        <v>25</v>
      </c>
      <c r="P5" s="10" t="n">
        <v>3</v>
      </c>
      <c r="Q5" s="11" t="n">
        <f aca="false">ROUND(K5,2)*P5</f>
        <v>33.54</v>
      </c>
    </row>
    <row r="6" customFormat="false" ht="4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32</v>
      </c>
      <c r="Q6" s="14" t="n">
        <f aca="false">L2</f>
        <v>3776.04</v>
      </c>
    </row>
    <row r="7" customFormat="false" ht="4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 t="s">
        <v>33</v>
      </c>
      <c r="Q7" s="14" t="n">
        <f aca="false">ROUND(40000,2)-ROUND(Q6,2)</f>
        <v>36223.96</v>
      </c>
    </row>
  </sheetData>
  <mergeCells count="13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18.9"/>
    <col collapsed="false" customWidth="true" hidden="false" outlineLevel="0" max="2" min="2" style="0" width="88.21"/>
    <col collapsed="false" customWidth="true" hidden="false" outlineLevel="0" max="3" min="3" style="0" width="12.6"/>
    <col collapsed="false" customWidth="true" hidden="false" outlineLevel="0" max="4" min="4" style="0" width="25.21"/>
  </cols>
  <sheetData>
    <row r="1" customFormat="false" ht="15" hidden="false" customHeight="false" outlineLevel="0" collapsed="false">
      <c r="A1" s="1" t="s">
        <v>34</v>
      </c>
      <c r="B1" s="1" t="s">
        <v>17</v>
      </c>
      <c r="C1" s="1" t="s">
        <v>35</v>
      </c>
      <c r="D1" s="1" t="s">
        <v>36</v>
      </c>
    </row>
    <row r="2" customFormat="false" ht="45" hidden="false" customHeight="true" outlineLevel="0" collapsed="false">
      <c r="A2" s="4" t="s">
        <v>18</v>
      </c>
      <c r="B2" s="4" t="s">
        <v>19</v>
      </c>
      <c r="C2" s="9" t="s">
        <v>18</v>
      </c>
      <c r="D2" s="15" t="s">
        <v>37</v>
      </c>
    </row>
    <row r="3" customFormat="false" ht="45" hidden="false" customHeight="true" outlineLevel="0" collapsed="false">
      <c r="A3" s="4"/>
      <c r="B3" s="4"/>
      <c r="C3" s="9" t="s">
        <v>26</v>
      </c>
      <c r="D3" s="15" t="s">
        <v>38</v>
      </c>
    </row>
    <row r="4" customFormat="false" ht="45" hidden="false" customHeight="true" outlineLevel="0" collapsed="false">
      <c r="A4" s="4"/>
      <c r="B4" s="4"/>
      <c r="C4" s="9" t="s">
        <v>39</v>
      </c>
      <c r="D4" s="15" t="s">
        <v>40</v>
      </c>
    </row>
  </sheetData>
  <mergeCells count="2">
    <mergeCell ref="A2:A4"/>
    <mergeCell ref="B2:B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2025-02-14T16:40:13Z</dcterms:created>
  <dc:creator>Apache POI</dc:creator>
  <dc:description/>
  <dc:language>pt-BR</dc:language>
  <cp:lastModifiedBy/>
  <dcterms:modified xsi:type="dcterms:W3CDTF">2025-04-01T12:18:57Z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